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Лист1!$A$1:$I$52</definedName>
  </definedNames>
  <calcPr calcId="124519"/>
</workbook>
</file>

<file path=xl/calcChain.xml><?xml version="1.0" encoding="utf-8"?>
<calcChain xmlns="http://schemas.openxmlformats.org/spreadsheetml/2006/main">
  <c r="H28" i="1"/>
  <c r="E39" l="1"/>
  <c r="E37" s="1"/>
  <c r="E32"/>
  <c r="F37"/>
  <c r="G37"/>
  <c r="E26" l="1"/>
  <c r="E25" s="1"/>
  <c r="D43"/>
  <c r="D42" s="1"/>
  <c r="D41" s="1"/>
  <c r="D38"/>
  <c r="D37" s="1"/>
  <c r="D36" s="1"/>
  <c r="E21"/>
  <c r="F21"/>
  <c r="G21"/>
  <c r="H21"/>
  <c r="C21"/>
  <c r="D22"/>
  <c r="E22"/>
  <c r="F22"/>
  <c r="G22"/>
  <c r="H22"/>
  <c r="C22"/>
  <c r="D23"/>
  <c r="E23"/>
  <c r="F23"/>
  <c r="G23"/>
  <c r="H23"/>
  <c r="C23"/>
  <c r="D24"/>
  <c r="E24"/>
  <c r="F24"/>
  <c r="G24"/>
  <c r="H24"/>
  <c r="C24"/>
  <c r="D26"/>
  <c r="D25" s="1"/>
  <c r="F26"/>
  <c r="F25" s="1"/>
  <c r="G26"/>
  <c r="G25" s="1"/>
  <c r="H26"/>
  <c r="H25" s="1"/>
  <c r="C26"/>
  <c r="C25" s="1"/>
  <c r="H30"/>
  <c r="D31"/>
  <c r="D30" s="1"/>
  <c r="E31"/>
  <c r="E30" s="1"/>
  <c r="F31"/>
  <c r="F30" s="1"/>
  <c r="G31"/>
  <c r="G30" s="1"/>
  <c r="H31"/>
  <c r="C31"/>
  <c r="C30" s="1"/>
  <c r="E36"/>
  <c r="F36"/>
  <c r="G36"/>
  <c r="H37"/>
  <c r="H36" s="1"/>
  <c r="C37"/>
  <c r="C36" s="1"/>
  <c r="E42"/>
  <c r="E41" s="1"/>
  <c r="F42"/>
  <c r="F41" s="1"/>
  <c r="G42"/>
  <c r="G41" s="1"/>
  <c r="H42"/>
  <c r="H41" s="1"/>
  <c r="C42"/>
  <c r="C41" s="1"/>
  <c r="H20" l="1"/>
  <c r="H17" s="1"/>
  <c r="C20"/>
  <c r="C17" s="1"/>
  <c r="E20"/>
  <c r="E17" s="1"/>
  <c r="F20"/>
  <c r="G20"/>
  <c r="G17" s="1"/>
  <c r="D20"/>
  <c r="D17" s="1"/>
  <c r="D21"/>
</calcChain>
</file>

<file path=xl/sharedStrings.xml><?xml version="1.0" encoding="utf-8"?>
<sst xmlns="http://schemas.openxmlformats.org/spreadsheetml/2006/main" count="51" uniqueCount="45">
  <si>
    <t>РЕСУРСНОЕ ОБЕСПЕЧЕНИЕ</t>
  </si>
  <si>
    <t xml:space="preserve"> реализации муниципальной программы</t>
  </si>
  <si>
    <t>Ответственный исполнитель, соисполнитель, исполнитель</t>
  </si>
  <si>
    <t>Объемы бюджетных ассигнований по годам, рублей</t>
  </si>
  <si>
    <t>Основные направления реализации</t>
  </si>
  <si>
    <t>в том числе:</t>
  </si>
  <si>
    <t>Районный бюджет</t>
  </si>
  <si>
    <t>Администрация Усть-Абаканского района</t>
  </si>
  <si>
    <t xml:space="preserve">Управление образования </t>
  </si>
  <si>
    <t xml:space="preserve">УКМПСТ </t>
  </si>
  <si>
    <t xml:space="preserve">Управление финансов и экономики </t>
  </si>
  <si>
    <t>Основное мероприятие 1.1. Профилактика правонарушений</t>
  </si>
  <si>
    <t>Поощрение лучших работников полиции и членов общественных организаций правоохранительной направленности</t>
  </si>
  <si>
    <t>Оплата гос.пошлины для восстановления паспорта для лиц, находящихся в тяжелой жизненной ситуации</t>
  </si>
  <si>
    <t>УКМПСТ</t>
  </si>
  <si>
    <t xml:space="preserve">Организация и проведение профилактических мероприятий, изготовление баннеров по пропаганде здорового образа жизни </t>
  </si>
  <si>
    <t>Трудоустройство в летний период несовершеннолетних, состоящих на проф.учете в КДН и ЗП</t>
  </si>
  <si>
    <r>
      <t>Подпрограмма 2.</t>
    </r>
    <r>
      <rPr>
        <b/>
        <sz val="12"/>
        <color theme="1"/>
        <rFont val="Times New Roman"/>
        <family val="1"/>
        <charset val="204"/>
      </rPr>
      <t xml:space="preserve"> Повышение безопасности дорожного движения</t>
    </r>
  </si>
  <si>
    <r>
      <t>Подпрограмма 4.</t>
    </r>
    <r>
      <rPr>
        <b/>
        <sz val="12"/>
        <color theme="1"/>
        <rFont val="Times New Roman"/>
        <family val="1"/>
        <charset val="204"/>
      </rPr>
      <t xml:space="preserve"> Профилактика террористической и экстремистской деятельности</t>
    </r>
  </si>
  <si>
    <r>
      <t>Подпрограмма 3.</t>
    </r>
    <r>
      <rPr>
        <b/>
        <sz val="12"/>
        <color theme="1"/>
        <rFont val="Times New Roman"/>
        <family val="1"/>
        <charset val="204"/>
      </rPr>
      <t xml:space="preserve"> </t>
    </r>
    <r>
      <rPr>
        <b/>
        <sz val="12"/>
        <color rgb="FF000000"/>
        <rFont val="Times New Roman"/>
        <family val="1"/>
        <charset val="204"/>
      </rPr>
      <t>Профилактика безнадзорности и правонарушений несовершеннолетних</t>
    </r>
  </si>
  <si>
    <r>
      <t xml:space="preserve">Подпрограмма 1. </t>
    </r>
    <r>
      <rPr>
        <b/>
        <sz val="12"/>
        <color theme="1"/>
        <rFont val="Times New Roman"/>
        <family val="1"/>
        <charset val="204"/>
      </rPr>
      <t>Профилактика правонарушений, обеспечение безопасности и общественного порядка</t>
    </r>
  </si>
  <si>
    <t>Муниципальная программа «Обеспечение общественного порядка и противодействие преступности в Усть-Абаканском районе»</t>
  </si>
  <si>
    <t xml:space="preserve">Всего по муниципальной программе, </t>
  </si>
  <si>
    <t>Мероприятие 2.1.1.                                  Мероприятия по повышению безопасности дорожного движения</t>
  </si>
  <si>
    <t>Мероприятие 3.1.1.                          Мероприятия по профилактике безнадзорности и правонарушений несовершеннолетних</t>
  </si>
  <si>
    <t>Мероприятие 3.1.2.                                        Иные межбюджетные трансферты на мероприятия по профилактике безнадзорности и правонарушений несовершеннолетних</t>
  </si>
  <si>
    <t>Мероприятие 4.1.1.                             Мероприятия по профилактике терроризма и экстремизма</t>
  </si>
  <si>
    <t>Основное мероприятие 4.1.                 Противодействие терроризму и экстремизму</t>
  </si>
  <si>
    <t>Основное мероприятие 3.1.                                        Профилактика правонарушений несовершеннолетних</t>
  </si>
  <si>
    <t>Основное мероприятие 2.1.                      Профилактика дорожно-транспортных происшествий</t>
  </si>
  <si>
    <t>Мероприятие 1.1.1.                                        Укрепление безопасности и общественного порядка в Усть-Абаканском районе</t>
  </si>
  <si>
    <t>Наименование муниципальной программы, подпрограммы,   основного мероприятия, мероприятия.</t>
  </si>
  <si>
    <t>Приложение 3</t>
  </si>
  <si>
    <t>к текстовой части муниципальной программы "Обеспечение общественного порядка и противодействие преступности  в Усть-Абаканском районе"</t>
  </si>
  <si>
    <t xml:space="preserve">Организация и проведение профилактических мероприятий (акций) по безопасности дорожного движения (Районный конкурс-соревнование юных велосипедистов «Безопасное колесо»); 
Организация работы по профилактике детского дорожно-транспортного травматизма в образовательных организациях Усть-Абаканского района (Общеразвивающая программа «Безопасные дороги» на базе РЦДО «Лаборатория безопасности»;
Участие в республиканских мероприятиях с несовершеннолетними (Республиканская информационно-пропагандистская кампания по безопасности дорожного движения «Безопасные каникулы», Республиканская профильная смена активистов отрядов ЮИД);
Обеспечение образовательных организаций комплектом оборудования и методическими материалами по профилактике дорожного травматизма.
</t>
  </si>
  <si>
    <t>Организация и обеспечение работы комиссии по делам несовершеннолетних и защите их прав (Приобретение основных средств, канцелярии, ГСМ для проведения рейдовых мероприятий).</t>
  </si>
  <si>
    <t>Мероприятия по профилактике безнадзорности и правонарушений среди несовершеннолетних «группы риска». Трудоустройство в летний период несовершеннолетних, состоящих на проф.учете в КДН и ЗП</t>
  </si>
  <si>
    <t xml:space="preserve">Приобретение и распространение информационных материалов (памятки, листовки, текстовые, графические, аудио и видео), направленных на профилактику террористической и экстремистской деятель-ности, формирование неприятия идеологии терроризма, разъяснения форм и методов деятельности украинских спецслужб по вовле-чению граждан России в диверсионно-террористическую деятельность, 
проведение адресных и индивидуальных мероприятий, направленных на предупреждение распространения украинскими радикальными организациями идеологии терроризма и идей неонацизма, адресных и индивидуальных мероприятий с детьми, родители которых были осуждены за преступления террористического характера и экстремистской направленности, с приверженцами молодежных субкультур, участниками уличных групп, неформальных объединений, склонных к отклоняющемуся от норм поведению; состоящих на профилактическом учете.
</t>
  </si>
  <si>
    <t xml:space="preserve">Приложение </t>
  </si>
  <si>
    <t xml:space="preserve">Первый  заместитель Главы Администрации Усть-Абаканского муниципального района Республики Хакасия по финансам и экономике - руководитель Управления финансов и экономики Администрации Усть-Абаканского муниципального района Республики Хакасия </t>
  </si>
  <si>
    <t>Н.А. Потылицына</t>
  </si>
  <si>
    <t xml:space="preserve">к постановлению Администрации </t>
  </si>
  <si>
    <t>Усть-Абаканского муниципального района</t>
  </si>
  <si>
    <t>Республики Хакасия</t>
  </si>
  <si>
    <t>от 27.11.2025  № 1128 - п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</si>
</sst>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b/>
      <sz val="13"/>
      <color rgb="FF00000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0" xfId="0" applyFill="1" applyBorder="1"/>
    <xf numFmtId="0" fontId="2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horizontal="justify" wrapText="1"/>
    </xf>
    <xf numFmtId="4" fontId="2" fillId="0" borderId="1" xfId="0" applyNumberFormat="1" applyFont="1" applyFill="1" applyBorder="1" applyAlignment="1">
      <alignment horizontal="center" wrapText="1"/>
    </xf>
    <xf numFmtId="0" fontId="1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left" vertical="top" wrapText="1"/>
    </xf>
    <xf numFmtId="0" fontId="5" fillId="0" borderId="0" xfId="0" applyFont="1" applyFill="1"/>
    <xf numFmtId="0" fontId="6" fillId="0" borderId="0" xfId="0" applyFont="1" applyFill="1" applyAlignment="1">
      <alignment horizontal="left"/>
    </xf>
    <xf numFmtId="0" fontId="6" fillId="0" borderId="0" xfId="0" applyFont="1" applyFill="1" applyAlignment="1">
      <alignment wrapText="1"/>
    </xf>
    <xf numFmtId="0" fontId="7" fillId="0" borderId="0" xfId="0" applyFont="1" applyFill="1"/>
    <xf numFmtId="0" fontId="5" fillId="0" borderId="0" xfId="0" applyFont="1" applyFill="1" applyAlignment="1">
      <alignment vertical="top" wrapText="1"/>
    </xf>
    <xf numFmtId="4" fontId="5" fillId="0" borderId="0" xfId="0" applyNumberFormat="1" applyFont="1" applyFill="1" applyAlignment="1">
      <alignment horizontal="center"/>
    </xf>
    <xf numFmtId="0" fontId="9" fillId="0" borderId="1" xfId="0" applyFont="1" applyFill="1" applyBorder="1" applyAlignment="1">
      <alignment vertical="top" wrapText="1"/>
    </xf>
    <xf numFmtId="0" fontId="9" fillId="0" borderId="2" xfId="0" applyFont="1" applyFill="1" applyBorder="1" applyAlignment="1">
      <alignment vertical="top" wrapText="1"/>
    </xf>
    <xf numFmtId="0" fontId="9" fillId="0" borderId="1" xfId="0" applyFont="1" applyFill="1" applyBorder="1" applyAlignment="1">
      <alignment wrapText="1"/>
    </xf>
    <xf numFmtId="0" fontId="9" fillId="0" borderId="3" xfId="0" applyFont="1" applyFill="1" applyBorder="1" applyAlignment="1">
      <alignment vertical="top" wrapText="1"/>
    </xf>
    <xf numFmtId="0" fontId="3" fillId="0" borderId="2" xfId="0" applyFont="1" applyFill="1" applyBorder="1" applyAlignment="1">
      <alignment horizontal="left" vertical="top" wrapText="1"/>
    </xf>
    <xf numFmtId="0" fontId="0" fillId="0" borderId="0" xfId="0" applyFill="1" applyBorder="1" applyAlignment="1">
      <alignment wrapText="1"/>
    </xf>
    <xf numFmtId="0" fontId="2" fillId="0" borderId="1" xfId="0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horizontal="center" vertical="top" wrapText="1"/>
    </xf>
    <xf numFmtId="0" fontId="1" fillId="0" borderId="0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wrapText="1"/>
    </xf>
    <xf numFmtId="4" fontId="2" fillId="0" borderId="1" xfId="0" applyNumberFormat="1" applyFont="1" applyFill="1" applyBorder="1" applyAlignment="1">
      <alignment horizontal="center" vertical="top" wrapText="1"/>
    </xf>
    <xf numFmtId="0" fontId="10" fillId="0" borderId="1" xfId="0" applyFont="1" applyFill="1" applyBorder="1" applyAlignment="1">
      <alignment vertical="top" wrapText="1"/>
    </xf>
    <xf numFmtId="4" fontId="1" fillId="0" borderId="1" xfId="0" applyNumberFormat="1" applyFont="1" applyFill="1" applyBorder="1" applyAlignment="1">
      <alignment horizontal="center" vertical="top" wrapText="1"/>
    </xf>
    <xf numFmtId="4" fontId="2" fillId="0" borderId="1" xfId="0" applyNumberFormat="1" applyFont="1" applyFill="1" applyBorder="1" applyAlignment="1">
      <alignment horizontal="center" vertical="top" wrapText="1"/>
    </xf>
    <xf numFmtId="0" fontId="1" fillId="0" borderId="0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wrapText="1"/>
    </xf>
    <xf numFmtId="4" fontId="2" fillId="0" borderId="1" xfId="0" applyNumberFormat="1" applyFont="1" applyFill="1" applyBorder="1" applyAlignment="1">
      <alignment horizontal="center" vertical="top" wrapText="1"/>
    </xf>
    <xf numFmtId="0" fontId="1" fillId="0" borderId="0" xfId="0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wrapText="1"/>
    </xf>
    <xf numFmtId="0" fontId="2" fillId="0" borderId="1" xfId="0" applyFont="1" applyFill="1" applyBorder="1" applyAlignment="1">
      <alignment vertical="top" wrapText="1"/>
    </xf>
    <xf numFmtId="4" fontId="1" fillId="0" borderId="1" xfId="0" applyNumberFormat="1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wrapText="1"/>
    </xf>
    <xf numFmtId="4" fontId="2" fillId="0" borderId="1" xfId="0" applyNumberFormat="1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justify" vertical="top" wrapText="1"/>
    </xf>
    <xf numFmtId="0" fontId="3" fillId="0" borderId="4" xfId="0" applyFont="1" applyFill="1" applyBorder="1" applyAlignment="1">
      <alignment horizontal="justify" vertical="top" wrapText="1"/>
    </xf>
    <xf numFmtId="0" fontId="3" fillId="0" borderId="3" xfId="0" applyFont="1" applyFill="1" applyBorder="1" applyAlignment="1">
      <alignment horizontal="justify" vertical="top" wrapText="1"/>
    </xf>
    <xf numFmtId="4" fontId="2" fillId="0" borderId="5" xfId="0" applyNumberFormat="1" applyFont="1" applyFill="1" applyBorder="1" applyAlignment="1">
      <alignment horizontal="center" vertical="top" wrapText="1"/>
    </xf>
    <xf numFmtId="0" fontId="5" fillId="0" borderId="0" xfId="0" applyFont="1" applyFill="1" applyAlignment="1">
      <alignment horizontal="left" vertical="top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left" vertical="top" wrapText="1"/>
    </xf>
    <xf numFmtId="0" fontId="3" fillId="0" borderId="4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left" vertical="top" wrapText="1"/>
    </xf>
    <xf numFmtId="0" fontId="1" fillId="0" borderId="4" xfId="0" applyFont="1" applyFill="1" applyBorder="1" applyAlignment="1">
      <alignment horizontal="left" vertical="top" wrapText="1"/>
    </xf>
    <xf numFmtId="0" fontId="1" fillId="0" borderId="3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left" wrapText="1"/>
    </xf>
    <xf numFmtId="0" fontId="2" fillId="0" borderId="3" xfId="0" applyFont="1" applyFill="1" applyBorder="1" applyAlignment="1">
      <alignment horizontal="left" wrapText="1"/>
    </xf>
    <xf numFmtId="0" fontId="2" fillId="0" borderId="1" xfId="0" applyFont="1" applyFill="1" applyBorder="1" applyAlignment="1">
      <alignment horizontal="justify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53"/>
  <sheetViews>
    <sheetView tabSelected="1" zoomScaleSheetLayoutView="90" workbookViewId="0">
      <selection activeCell="J14" sqref="J14"/>
    </sheetView>
  </sheetViews>
  <sheetFormatPr defaultColWidth="9.140625" defaultRowHeight="15"/>
  <cols>
    <col min="1" max="1" width="37.7109375" style="1" customWidth="1"/>
    <col min="2" max="2" width="23.85546875" style="1" customWidth="1"/>
    <col min="3" max="3" width="15.28515625" style="1" customWidth="1"/>
    <col min="4" max="4" width="14.85546875" style="1" customWidth="1"/>
    <col min="5" max="5" width="16.85546875" style="1" customWidth="1"/>
    <col min="6" max="6" width="16.7109375" style="1" customWidth="1"/>
    <col min="7" max="7" width="16.85546875" style="1" customWidth="1"/>
    <col min="8" max="8" width="17.28515625" style="1" customWidth="1"/>
    <col min="9" max="9" width="47.42578125" style="1" customWidth="1"/>
    <col min="10" max="16384" width="9.140625" style="1"/>
  </cols>
  <sheetData>
    <row r="1" spans="1:10" ht="16.5">
      <c r="I1" s="9" t="s">
        <v>38</v>
      </c>
    </row>
    <row r="2" spans="1:10" ht="16.5">
      <c r="I2" s="10" t="s">
        <v>41</v>
      </c>
    </row>
    <row r="3" spans="1:10" ht="16.5">
      <c r="I3" s="10" t="s">
        <v>42</v>
      </c>
    </row>
    <row r="4" spans="1:10" ht="16.5">
      <c r="I4" s="10" t="s">
        <v>43</v>
      </c>
    </row>
    <row r="5" spans="1:10" ht="16.5">
      <c r="I5" s="10" t="s">
        <v>44</v>
      </c>
    </row>
    <row r="6" spans="1:10" ht="16.5">
      <c r="I6" s="10"/>
    </row>
    <row r="7" spans="1:10" ht="16.5">
      <c r="I7" s="10" t="s">
        <v>32</v>
      </c>
    </row>
    <row r="8" spans="1:10" ht="66">
      <c r="I8" s="11" t="s">
        <v>33</v>
      </c>
    </row>
    <row r="10" spans="1:10" ht="15.75">
      <c r="A10" s="34"/>
      <c r="B10" s="34"/>
      <c r="C10" s="34"/>
      <c r="D10" s="34"/>
      <c r="E10" s="34"/>
      <c r="F10" s="34"/>
      <c r="G10" s="34"/>
      <c r="H10" s="34"/>
      <c r="I10" s="34"/>
      <c r="J10" s="34"/>
    </row>
    <row r="11" spans="1:10" ht="16.5">
      <c r="A11" s="35" t="s">
        <v>0</v>
      </c>
      <c r="B11" s="35"/>
      <c r="C11" s="35"/>
      <c r="D11" s="35"/>
      <c r="E11" s="35"/>
      <c r="F11" s="35"/>
      <c r="G11" s="35"/>
      <c r="H11" s="35"/>
      <c r="I11" s="35"/>
      <c r="J11" s="35"/>
    </row>
    <row r="12" spans="1:10" ht="18.75" customHeight="1">
      <c r="A12" s="35" t="s">
        <v>1</v>
      </c>
      <c r="B12" s="35"/>
      <c r="C12" s="35"/>
      <c r="D12" s="35"/>
      <c r="E12" s="35"/>
      <c r="F12" s="35"/>
      <c r="G12" s="35"/>
      <c r="H12" s="35"/>
      <c r="I12" s="35"/>
      <c r="J12" s="35"/>
    </row>
    <row r="13" spans="1:10" ht="15.75">
      <c r="A13" s="23"/>
      <c r="B13" s="23"/>
      <c r="C13" s="23"/>
      <c r="D13" s="23"/>
      <c r="E13" s="25"/>
      <c r="F13" s="31"/>
      <c r="G13" s="25"/>
      <c r="H13" s="25"/>
      <c r="I13" s="23"/>
      <c r="J13" s="23"/>
    </row>
    <row r="14" spans="1:10" ht="57" customHeight="1">
      <c r="A14" s="40" t="s">
        <v>31</v>
      </c>
      <c r="B14" s="36" t="s">
        <v>2</v>
      </c>
      <c r="C14" s="37" t="s">
        <v>3</v>
      </c>
      <c r="D14" s="38"/>
      <c r="E14" s="38"/>
      <c r="F14" s="38"/>
      <c r="G14" s="38"/>
      <c r="H14" s="39"/>
      <c r="I14" s="40" t="s">
        <v>4</v>
      </c>
      <c r="J14" s="20"/>
    </row>
    <row r="15" spans="1:10" ht="15.75">
      <c r="A15" s="41"/>
      <c r="B15" s="36"/>
      <c r="C15" s="24">
        <v>2022</v>
      </c>
      <c r="D15" s="24">
        <v>2023</v>
      </c>
      <c r="E15" s="26">
        <v>2024</v>
      </c>
      <c r="F15" s="32">
        <v>2025</v>
      </c>
      <c r="G15" s="26">
        <v>2026</v>
      </c>
      <c r="H15" s="26">
        <v>2027</v>
      </c>
      <c r="I15" s="41"/>
      <c r="J15" s="20"/>
    </row>
    <row r="16" spans="1:10" ht="15.75">
      <c r="A16" s="2">
        <v>1</v>
      </c>
      <c r="B16" s="2">
        <v>2</v>
      </c>
      <c r="C16" s="2">
        <v>3</v>
      </c>
      <c r="D16" s="2">
        <v>4</v>
      </c>
      <c r="E16" s="2">
        <v>5</v>
      </c>
      <c r="F16" s="2">
        <v>6</v>
      </c>
      <c r="G16" s="2">
        <v>7</v>
      </c>
      <c r="H16" s="2">
        <v>8</v>
      </c>
      <c r="I16" s="2">
        <v>9</v>
      </c>
      <c r="J16" s="20"/>
    </row>
    <row r="17" spans="1:10" ht="34.5" customHeight="1">
      <c r="A17" s="55" t="s">
        <v>21</v>
      </c>
      <c r="B17" s="60" t="s">
        <v>22</v>
      </c>
      <c r="C17" s="44">
        <f>C20</f>
        <v>193710.92</v>
      </c>
      <c r="D17" s="44">
        <f t="shared" ref="D17:H17" si="0">D20</f>
        <v>132941.79</v>
      </c>
      <c r="E17" s="44">
        <f t="shared" si="0"/>
        <v>99117.14</v>
      </c>
      <c r="F17" s="44">
        <v>74677.919999999998</v>
      </c>
      <c r="G17" s="44">
        <f t="shared" si="0"/>
        <v>109000</v>
      </c>
      <c r="H17" s="44">
        <f t="shared" si="0"/>
        <v>74000</v>
      </c>
      <c r="I17" s="43"/>
      <c r="J17" s="42"/>
    </row>
    <row r="18" spans="1:10" ht="15.75" customHeight="1">
      <c r="A18" s="56"/>
      <c r="B18" s="61"/>
      <c r="C18" s="45"/>
      <c r="D18" s="45"/>
      <c r="E18" s="45"/>
      <c r="F18" s="45"/>
      <c r="G18" s="45"/>
      <c r="H18" s="45"/>
      <c r="I18" s="43"/>
      <c r="J18" s="42"/>
    </row>
    <row r="19" spans="1:10" ht="15.75">
      <c r="A19" s="56"/>
      <c r="B19" s="3" t="s">
        <v>5</v>
      </c>
      <c r="C19" s="45"/>
      <c r="D19" s="45"/>
      <c r="E19" s="45"/>
      <c r="F19" s="45"/>
      <c r="G19" s="45"/>
      <c r="H19" s="45"/>
      <c r="I19" s="43"/>
      <c r="J19" s="42"/>
    </row>
    <row r="20" spans="1:10" ht="15.75">
      <c r="A20" s="56"/>
      <c r="B20" s="4" t="s">
        <v>6</v>
      </c>
      <c r="C20" s="5">
        <f>C25+C30+C36+C41</f>
        <v>193710.92</v>
      </c>
      <c r="D20" s="5">
        <f t="shared" ref="D20:H20" si="1">D25+D30+D36+D41</f>
        <v>132941.79</v>
      </c>
      <c r="E20" s="5">
        <f t="shared" si="1"/>
        <v>99117.14</v>
      </c>
      <c r="F20" s="5">
        <f t="shared" si="1"/>
        <v>74677.919999999998</v>
      </c>
      <c r="G20" s="5">
        <f t="shared" si="1"/>
        <v>109000</v>
      </c>
      <c r="H20" s="5">
        <f t="shared" si="1"/>
        <v>74000</v>
      </c>
      <c r="I20" s="21"/>
      <c r="J20" s="20"/>
    </row>
    <row r="21" spans="1:10" ht="31.5">
      <c r="A21" s="56"/>
      <c r="B21" s="4" t="s">
        <v>7</v>
      </c>
      <c r="C21" s="5">
        <f>C27+C28+C38+C43</f>
        <v>56861.23</v>
      </c>
      <c r="D21" s="5">
        <f t="shared" ref="D21:H21" si="2">D27+D28+D38+D43</f>
        <v>28941.79</v>
      </c>
      <c r="E21" s="5">
        <f t="shared" si="2"/>
        <v>24194.54</v>
      </c>
      <c r="F21" s="5">
        <f t="shared" si="2"/>
        <v>24201.919999999998</v>
      </c>
      <c r="G21" s="5">
        <f t="shared" si="2"/>
        <v>25000</v>
      </c>
      <c r="H21" s="5">
        <f t="shared" si="2"/>
        <v>20000</v>
      </c>
      <c r="I21" s="15"/>
      <c r="J21" s="20"/>
    </row>
    <row r="22" spans="1:10" ht="31.5">
      <c r="A22" s="56"/>
      <c r="B22" s="4" t="s">
        <v>8</v>
      </c>
      <c r="C22" s="5">
        <f>C32</f>
        <v>50000</v>
      </c>
      <c r="D22" s="5">
        <f t="shared" ref="D22:H22" si="3">D32</f>
        <v>54000</v>
      </c>
      <c r="E22" s="5">
        <f t="shared" si="3"/>
        <v>37166.6</v>
      </c>
      <c r="F22" s="5">
        <f t="shared" si="3"/>
        <v>25476</v>
      </c>
      <c r="G22" s="5">
        <f t="shared" si="3"/>
        <v>44000</v>
      </c>
      <c r="H22" s="5">
        <f t="shared" si="3"/>
        <v>44000</v>
      </c>
      <c r="I22" s="15"/>
      <c r="J22" s="20"/>
    </row>
    <row r="23" spans="1:10" ht="15.75">
      <c r="A23" s="56"/>
      <c r="B23" s="4" t="s">
        <v>9</v>
      </c>
      <c r="C23" s="5">
        <f>C29+C39</f>
        <v>26849.69</v>
      </c>
      <c r="D23" s="5">
        <f t="shared" ref="D23:H23" si="4">D29+D39</f>
        <v>50000</v>
      </c>
      <c r="E23" s="5">
        <f t="shared" si="4"/>
        <v>37756</v>
      </c>
      <c r="F23" s="5">
        <f t="shared" si="4"/>
        <v>25000</v>
      </c>
      <c r="G23" s="5">
        <f t="shared" si="4"/>
        <v>40000</v>
      </c>
      <c r="H23" s="5">
        <f t="shared" si="4"/>
        <v>10000</v>
      </c>
      <c r="I23" s="15"/>
      <c r="J23" s="20"/>
    </row>
    <row r="24" spans="1:10" ht="31.5">
      <c r="A24" s="57"/>
      <c r="B24" s="3" t="s">
        <v>10</v>
      </c>
      <c r="C24" s="5">
        <f>C40</f>
        <v>60000</v>
      </c>
      <c r="D24" s="5">
        <f t="shared" ref="D24:H24" si="5">D40</f>
        <v>0</v>
      </c>
      <c r="E24" s="5">
        <f t="shared" si="5"/>
        <v>0</v>
      </c>
      <c r="F24" s="5">
        <f t="shared" si="5"/>
        <v>0</v>
      </c>
      <c r="G24" s="5">
        <f t="shared" si="5"/>
        <v>0</v>
      </c>
      <c r="H24" s="5">
        <f t="shared" si="5"/>
        <v>0</v>
      </c>
      <c r="I24" s="21"/>
      <c r="J24" s="20"/>
    </row>
    <row r="25" spans="1:10" ht="63">
      <c r="A25" s="6" t="s">
        <v>20</v>
      </c>
      <c r="B25" s="28"/>
      <c r="C25" s="29">
        <f>C26</f>
        <v>22883</v>
      </c>
      <c r="D25" s="29">
        <f t="shared" ref="D25:H25" si="6">D26</f>
        <v>13000</v>
      </c>
      <c r="E25" s="29">
        <f t="shared" si="6"/>
        <v>17000</v>
      </c>
      <c r="F25" s="29">
        <f t="shared" si="6"/>
        <v>16500</v>
      </c>
      <c r="G25" s="29">
        <f t="shared" si="6"/>
        <v>17000</v>
      </c>
      <c r="H25" s="29">
        <f t="shared" si="6"/>
        <v>12000</v>
      </c>
      <c r="I25" s="15"/>
      <c r="J25" s="20"/>
    </row>
    <row r="26" spans="1:10" ht="40.5" customHeight="1">
      <c r="A26" s="7" t="s">
        <v>11</v>
      </c>
      <c r="B26" s="15"/>
      <c r="C26" s="22">
        <f>C27+C28+C29</f>
        <v>22883</v>
      </c>
      <c r="D26" s="22">
        <f t="shared" ref="D26:H26" si="7">D27+D28+D29</f>
        <v>13000</v>
      </c>
      <c r="E26" s="27">
        <f t="shared" si="7"/>
        <v>17000</v>
      </c>
      <c r="F26" s="30">
        <f t="shared" si="7"/>
        <v>16500</v>
      </c>
      <c r="G26" s="27">
        <f t="shared" si="7"/>
        <v>17000</v>
      </c>
      <c r="H26" s="27">
        <f t="shared" si="7"/>
        <v>12000</v>
      </c>
      <c r="I26" s="15"/>
      <c r="J26" s="20"/>
    </row>
    <row r="27" spans="1:10" ht="55.5" customHeight="1">
      <c r="A27" s="43" t="s">
        <v>30</v>
      </c>
      <c r="B27" s="58" t="s">
        <v>7</v>
      </c>
      <c r="C27" s="22">
        <v>9883</v>
      </c>
      <c r="D27" s="22">
        <v>10000</v>
      </c>
      <c r="E27" s="27">
        <v>14000</v>
      </c>
      <c r="F27" s="30">
        <v>15000</v>
      </c>
      <c r="G27" s="27">
        <v>15000</v>
      </c>
      <c r="H27" s="27">
        <v>10000</v>
      </c>
      <c r="I27" s="21" t="s">
        <v>12</v>
      </c>
      <c r="J27" s="20"/>
    </row>
    <row r="28" spans="1:10" ht="56.25" customHeight="1">
      <c r="A28" s="43"/>
      <c r="B28" s="59"/>
      <c r="C28" s="22">
        <v>6000</v>
      </c>
      <c r="D28" s="22">
        <v>3000</v>
      </c>
      <c r="E28" s="27">
        <v>3000</v>
      </c>
      <c r="F28" s="30">
        <v>1500</v>
      </c>
      <c r="G28" s="27">
        <v>2000</v>
      </c>
      <c r="H28" s="27">
        <f>6000-4000</f>
        <v>2000</v>
      </c>
      <c r="I28" s="21" t="s">
        <v>13</v>
      </c>
      <c r="J28" s="20"/>
    </row>
    <row r="29" spans="1:10" ht="58.5" customHeight="1">
      <c r="A29" s="43"/>
      <c r="B29" s="21" t="s">
        <v>14</v>
      </c>
      <c r="C29" s="22">
        <v>7000</v>
      </c>
      <c r="D29" s="33">
        <v>0</v>
      </c>
      <c r="E29" s="33">
        <v>0</v>
      </c>
      <c r="F29" s="33">
        <v>0</v>
      </c>
      <c r="G29" s="27">
        <v>0</v>
      </c>
      <c r="H29" s="27">
        <v>0</v>
      </c>
      <c r="I29" s="21" t="s">
        <v>15</v>
      </c>
      <c r="J29" s="20"/>
    </row>
    <row r="30" spans="1:10" ht="39.75" customHeight="1">
      <c r="A30" s="6" t="s">
        <v>17</v>
      </c>
      <c r="B30" s="15"/>
      <c r="C30" s="29">
        <f>C31</f>
        <v>50000</v>
      </c>
      <c r="D30" s="29">
        <f t="shared" ref="D30:H30" si="8">D31</f>
        <v>54000</v>
      </c>
      <c r="E30" s="29">
        <f t="shared" si="8"/>
        <v>37166.6</v>
      </c>
      <c r="F30" s="29">
        <f t="shared" si="8"/>
        <v>25476</v>
      </c>
      <c r="G30" s="29">
        <f t="shared" si="8"/>
        <v>44000</v>
      </c>
      <c r="H30" s="29">
        <f t="shared" si="8"/>
        <v>44000</v>
      </c>
      <c r="I30" s="15"/>
      <c r="J30" s="20"/>
    </row>
    <row r="31" spans="1:10" ht="52.5" customHeight="1">
      <c r="A31" s="8" t="s">
        <v>29</v>
      </c>
      <c r="B31" s="15"/>
      <c r="C31" s="22">
        <f>C32</f>
        <v>50000</v>
      </c>
      <c r="D31" s="22">
        <f t="shared" ref="D31:H31" si="9">D32</f>
        <v>54000</v>
      </c>
      <c r="E31" s="27">
        <f t="shared" si="9"/>
        <v>37166.6</v>
      </c>
      <c r="F31" s="30">
        <f t="shared" si="9"/>
        <v>25476</v>
      </c>
      <c r="G31" s="27">
        <f t="shared" si="9"/>
        <v>44000</v>
      </c>
      <c r="H31" s="27">
        <f t="shared" si="9"/>
        <v>44000</v>
      </c>
      <c r="I31" s="16"/>
      <c r="J31" s="20"/>
    </row>
    <row r="32" spans="1:10" ht="15.75" customHeight="1">
      <c r="A32" s="52" t="s">
        <v>23</v>
      </c>
      <c r="B32" s="62" t="s">
        <v>8</v>
      </c>
      <c r="C32" s="46">
        <v>50000</v>
      </c>
      <c r="D32" s="46">
        <v>54000</v>
      </c>
      <c r="E32" s="46">
        <f>44000-6833.4</f>
        <v>37166.6</v>
      </c>
      <c r="F32" s="46">
        <v>25476</v>
      </c>
      <c r="G32" s="46">
        <v>44000</v>
      </c>
      <c r="H32" s="50">
        <v>44000</v>
      </c>
      <c r="I32" s="47" t="s">
        <v>34</v>
      </c>
      <c r="J32" s="42"/>
    </row>
    <row r="33" spans="1:10" ht="100.5" customHeight="1">
      <c r="A33" s="54"/>
      <c r="B33" s="62"/>
      <c r="C33" s="46"/>
      <c r="D33" s="46"/>
      <c r="E33" s="46"/>
      <c r="F33" s="46"/>
      <c r="G33" s="46"/>
      <c r="H33" s="50"/>
      <c r="I33" s="48"/>
      <c r="J33" s="42"/>
    </row>
    <row r="34" spans="1:10" ht="110.25" customHeight="1">
      <c r="A34" s="54"/>
      <c r="B34" s="62"/>
      <c r="C34" s="46"/>
      <c r="D34" s="46"/>
      <c r="E34" s="46"/>
      <c r="F34" s="46"/>
      <c r="G34" s="46"/>
      <c r="H34" s="50"/>
      <c r="I34" s="48"/>
      <c r="J34" s="42"/>
    </row>
    <row r="35" spans="1:10" ht="117.75" customHeight="1">
      <c r="A35" s="53"/>
      <c r="B35" s="62"/>
      <c r="C35" s="46"/>
      <c r="D35" s="46"/>
      <c r="E35" s="46"/>
      <c r="F35" s="46"/>
      <c r="G35" s="46"/>
      <c r="H35" s="50"/>
      <c r="I35" s="49"/>
      <c r="J35" s="42"/>
    </row>
    <row r="36" spans="1:10" ht="47.25">
      <c r="A36" s="6" t="s">
        <v>19</v>
      </c>
      <c r="B36" s="17"/>
      <c r="C36" s="29">
        <f>C37</f>
        <v>117786.85</v>
      </c>
      <c r="D36" s="29">
        <f t="shared" ref="D36:H36" si="10">D37</f>
        <v>63296.29</v>
      </c>
      <c r="E36" s="29">
        <f t="shared" si="10"/>
        <v>42578.54</v>
      </c>
      <c r="F36" s="29">
        <f t="shared" si="10"/>
        <v>30000</v>
      </c>
      <c r="G36" s="29">
        <f t="shared" si="10"/>
        <v>45000</v>
      </c>
      <c r="H36" s="29">
        <f t="shared" si="10"/>
        <v>15000</v>
      </c>
      <c r="I36" s="18"/>
      <c r="J36" s="20"/>
    </row>
    <row r="37" spans="1:10" ht="54" customHeight="1">
      <c r="A37" s="7" t="s">
        <v>28</v>
      </c>
      <c r="B37" s="15"/>
      <c r="C37" s="22">
        <f>C38+C39+C40</f>
        <v>117786.85</v>
      </c>
      <c r="D37" s="22">
        <f t="shared" ref="D37:H37" si="11">D38+D39+D40</f>
        <v>63296.29</v>
      </c>
      <c r="E37" s="27">
        <f>E38+E39</f>
        <v>42578.54</v>
      </c>
      <c r="F37" s="30">
        <f t="shared" ref="F37:G37" si="12">F38+F39</f>
        <v>30000</v>
      </c>
      <c r="G37" s="27">
        <f t="shared" si="12"/>
        <v>45000</v>
      </c>
      <c r="H37" s="27">
        <f t="shared" si="11"/>
        <v>15000</v>
      </c>
      <c r="I37" s="15"/>
      <c r="J37" s="20"/>
    </row>
    <row r="38" spans="1:10" ht="93" customHeight="1">
      <c r="A38" s="52" t="s">
        <v>24</v>
      </c>
      <c r="B38" s="21" t="s">
        <v>7</v>
      </c>
      <c r="C38" s="22">
        <v>37937.160000000003</v>
      </c>
      <c r="D38" s="22">
        <f>19000-5703.71</f>
        <v>13296.29</v>
      </c>
      <c r="E38" s="27">
        <v>4822.54</v>
      </c>
      <c r="F38" s="30">
        <v>5000</v>
      </c>
      <c r="G38" s="27">
        <v>5000</v>
      </c>
      <c r="H38" s="27">
        <v>5000</v>
      </c>
      <c r="I38" s="21" t="s">
        <v>35</v>
      </c>
      <c r="J38" s="20"/>
    </row>
    <row r="39" spans="1:10" ht="105" customHeight="1">
      <c r="A39" s="53"/>
      <c r="B39" s="21" t="s">
        <v>14</v>
      </c>
      <c r="C39" s="22">
        <v>19849.689999999999</v>
      </c>
      <c r="D39" s="22">
        <v>50000</v>
      </c>
      <c r="E39" s="27">
        <f>40000-2244</f>
        <v>37756</v>
      </c>
      <c r="F39" s="30">
        <v>25000</v>
      </c>
      <c r="G39" s="27">
        <v>40000</v>
      </c>
      <c r="H39" s="27">
        <v>10000</v>
      </c>
      <c r="I39" s="21" t="s">
        <v>36</v>
      </c>
      <c r="J39" s="20"/>
    </row>
    <row r="40" spans="1:10" ht="87" customHeight="1">
      <c r="A40" s="19" t="s">
        <v>25</v>
      </c>
      <c r="B40" s="21" t="s">
        <v>10</v>
      </c>
      <c r="C40" s="22">
        <v>60000</v>
      </c>
      <c r="D40" s="22">
        <v>0</v>
      </c>
      <c r="E40" s="27">
        <v>0</v>
      </c>
      <c r="F40" s="30">
        <v>0</v>
      </c>
      <c r="G40" s="27">
        <v>0</v>
      </c>
      <c r="H40" s="33">
        <v>0</v>
      </c>
      <c r="I40" s="21" t="s">
        <v>16</v>
      </c>
      <c r="J40" s="20"/>
    </row>
    <row r="41" spans="1:10" ht="53.25" customHeight="1">
      <c r="A41" s="6" t="s">
        <v>18</v>
      </c>
      <c r="B41" s="15"/>
      <c r="C41" s="29">
        <f>C42</f>
        <v>3041.07</v>
      </c>
      <c r="D41" s="29">
        <f t="shared" ref="D41:H41" si="13">D42</f>
        <v>2645.5</v>
      </c>
      <c r="E41" s="29">
        <f t="shared" si="13"/>
        <v>2372</v>
      </c>
      <c r="F41" s="29">
        <f t="shared" si="13"/>
        <v>2701.92</v>
      </c>
      <c r="G41" s="29">
        <f t="shared" si="13"/>
        <v>3000</v>
      </c>
      <c r="H41" s="29">
        <f t="shared" si="13"/>
        <v>3000</v>
      </c>
      <c r="I41" s="15"/>
      <c r="J41" s="20"/>
    </row>
    <row r="42" spans="1:10" ht="51.75" customHeight="1">
      <c r="A42" s="7" t="s">
        <v>27</v>
      </c>
      <c r="B42" s="15"/>
      <c r="C42" s="22">
        <f>C43</f>
        <v>3041.07</v>
      </c>
      <c r="D42" s="22">
        <f t="shared" ref="D42:H42" si="14">D43</f>
        <v>2645.5</v>
      </c>
      <c r="E42" s="27">
        <f t="shared" si="14"/>
        <v>2372</v>
      </c>
      <c r="F42" s="30">
        <f t="shared" si="14"/>
        <v>2701.92</v>
      </c>
      <c r="G42" s="27">
        <f t="shared" si="14"/>
        <v>3000</v>
      </c>
      <c r="H42" s="27">
        <f t="shared" si="14"/>
        <v>3000</v>
      </c>
      <c r="I42" s="15"/>
      <c r="J42" s="20"/>
    </row>
    <row r="43" spans="1:10" ht="388.5" customHeight="1">
      <c r="A43" s="8" t="s">
        <v>26</v>
      </c>
      <c r="B43" s="21" t="s">
        <v>7</v>
      </c>
      <c r="C43" s="2">
        <v>3041.07</v>
      </c>
      <c r="D43" s="22">
        <f>3000-354.5</f>
        <v>2645.5</v>
      </c>
      <c r="E43" s="27">
        <v>2372</v>
      </c>
      <c r="F43" s="30">
        <v>2701.92</v>
      </c>
      <c r="G43" s="27">
        <v>3000</v>
      </c>
      <c r="H43" s="27">
        <v>3000</v>
      </c>
      <c r="I43" s="21" t="s">
        <v>37</v>
      </c>
      <c r="J43" s="20"/>
    </row>
    <row r="50" spans="1:9" ht="17.25" customHeight="1">
      <c r="A50" s="51" t="s">
        <v>39</v>
      </c>
      <c r="B50" s="51"/>
      <c r="C50" s="51"/>
      <c r="D50" s="51"/>
      <c r="E50" s="51"/>
      <c r="F50" s="12"/>
      <c r="G50" s="12"/>
      <c r="H50" s="12"/>
    </row>
    <row r="51" spans="1:9" ht="17.25">
      <c r="A51" s="51"/>
      <c r="B51" s="51"/>
      <c r="C51" s="51"/>
      <c r="D51" s="51"/>
      <c r="E51" s="51"/>
      <c r="F51" s="12"/>
      <c r="G51" s="12"/>
      <c r="H51" s="12"/>
      <c r="I51" s="14" t="s">
        <v>40</v>
      </c>
    </row>
    <row r="52" spans="1:9" ht="15" customHeight="1">
      <c r="A52" s="51"/>
      <c r="B52" s="51"/>
      <c r="C52" s="51"/>
      <c r="D52" s="51"/>
      <c r="E52" s="51"/>
    </row>
    <row r="53" spans="1:9" ht="15" customHeight="1">
      <c r="A53" s="13"/>
      <c r="B53" s="13"/>
      <c r="C53" s="13"/>
      <c r="D53" s="13"/>
      <c r="E53" s="13"/>
    </row>
  </sheetData>
  <mergeCells count="31">
    <mergeCell ref="H32:H35"/>
    <mergeCell ref="A50:E52"/>
    <mergeCell ref="A38:A39"/>
    <mergeCell ref="A32:A35"/>
    <mergeCell ref="A17:A24"/>
    <mergeCell ref="B27:B28"/>
    <mergeCell ref="B17:B18"/>
    <mergeCell ref="B32:B35"/>
    <mergeCell ref="J32:J35"/>
    <mergeCell ref="I17:I19"/>
    <mergeCell ref="J17:J19"/>
    <mergeCell ref="A27:A29"/>
    <mergeCell ref="C17:C19"/>
    <mergeCell ref="D17:D19"/>
    <mergeCell ref="E17:E19"/>
    <mergeCell ref="F17:F19"/>
    <mergeCell ref="G17:G19"/>
    <mergeCell ref="H17:H19"/>
    <mergeCell ref="C32:C35"/>
    <mergeCell ref="D32:D35"/>
    <mergeCell ref="E32:E35"/>
    <mergeCell ref="F32:F35"/>
    <mergeCell ref="G32:G35"/>
    <mergeCell ref="I32:I35"/>
    <mergeCell ref="A10:J10"/>
    <mergeCell ref="A11:J11"/>
    <mergeCell ref="A12:J12"/>
    <mergeCell ref="B14:B15"/>
    <mergeCell ref="C14:H14"/>
    <mergeCell ref="I14:I15"/>
    <mergeCell ref="A14:A15"/>
  </mergeCells>
  <pageMargins left="0.70866141732283472" right="0.70866141732283472" top="0.74803149606299213" bottom="0.74803149606299213" header="0.31496062992125984" footer="0.31496062992125984"/>
  <pageSetup paperSize="9" scale="6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2025-11-27T07:40:24Z</dcterms:modified>
</cp:coreProperties>
</file>